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\\10.209.42.2\seges\CENTRAL\CGSEC\ALMOXARIFADO VIRTUAL NACIONAL\20 - PESQUISA DE PREÇOS\Adesões\Nova pasta\"/>
    </mc:Choice>
  </mc:AlternateContent>
  <xr:revisionPtr revIDLastSave="0" documentId="8_{DBE9295A-4AF3-4979-9BF0-E9533A9DA41A}" xr6:coauthVersionLast="47" xr6:coauthVersionMax="47" xr10:uidLastSave="{00000000-0000-0000-0000-000000000000}"/>
  <bookViews>
    <workbookView xWindow="31440" yWindow="2640" windowWidth="24765" windowHeight="11385" xr2:uid="{E7B51DC4-FFAB-4112-9578-175A06ACAB85}"/>
  </bookViews>
  <sheets>
    <sheet name="ITEM" sheetId="1" r:id="rId1"/>
  </sheets>
  <definedNames>
    <definedName name="_xlnm._FilterDatabase" localSheetId="0" hidden="1">ITEM!$A$6:$S$780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9" i="1" l="1"/>
  <c r="S27" i="1"/>
  <c r="S26" i="1"/>
  <c r="S28" i="1" l="1"/>
  <c r="S30" i="1" s="1"/>
  <c r="R30" i="1" l="1"/>
</calcChain>
</file>

<file path=xl/sharedStrings.xml><?xml version="1.0" encoding="utf-8"?>
<sst xmlns="http://schemas.openxmlformats.org/spreadsheetml/2006/main" count="279" uniqueCount="147">
  <si>
    <t>Filtro do relatório:</t>
  </si>
  <si>
    <t>Identif Compra</t>
  </si>
  <si>
    <t>Identif Item Compra</t>
  </si>
  <si>
    <t>Modalidade Compra</t>
  </si>
  <si>
    <t>Codigo Material Serviço</t>
  </si>
  <si>
    <t>Unidade Fornecimento</t>
  </si>
  <si>
    <t>Marca Material Compra</t>
  </si>
  <si>
    <t>Métrica</t>
  </si>
  <si>
    <t>Nome Fornecedor</t>
  </si>
  <si>
    <t>Cod UResp Compra</t>
  </si>
  <si>
    <t>Órgão</t>
  </si>
  <si>
    <t>Órgão Sup UResp Compra</t>
  </si>
  <si>
    <t>Órgão UResp Compra</t>
  </si>
  <si>
    <t>UF UResp Compra</t>
  </si>
  <si>
    <t>Mês Resultado Compra</t>
  </si>
  <si>
    <t>Valor</t>
  </si>
  <si>
    <t>Especificação</t>
  </si>
  <si>
    <t>Descrição</t>
  </si>
  <si>
    <t>Desc Compl Item Compra</t>
  </si>
  <si>
    <t>MÉDIA</t>
  </si>
  <si>
    <t>DESVIO</t>
  </si>
  <si>
    <t>COEFICIENTE</t>
  </si>
  <si>
    <t>MEDIANA</t>
  </si>
  <si>
    <t>Pesquisa de preço. Almoxarifado Virtual - Papel</t>
  </si>
  <si>
    <t>({Mês Resultado Compra} = Dez 2020, Jan 2021, Fev 2021, Mar 2021, Abr 2021, Mai 2021) E ({Valor Unitário Homologado} &gt; 0) E ({Padrão Desc Material} = "PAPEL IMPRESSÃO", "PAPEL SULFITE", "PAPEL ALTA ALVURA", PAPEL CÓPIA, "PAPEL A4", "PAPEL IMPRESSÃO GRÁFICA", "PAPEL OFSETE", "PAPEL XEROGRÁFICO", PAPEL DESENHO, "PAPEL", PAPEL OFF-SET, PAPEL PARA TIPOGRAFIA, PAPEL OFÍCIO I, "PAPEL OFÍCIO", "PAPEL A3", PAPEL GRÁFICO, PAPÉIS E PAPELÕES, "PAPEL OFSETE RECICLADO", PAPEL RECICLADO)</t>
  </si>
  <si>
    <t>09002605000052021</t>
  </si>
  <si>
    <t>0900260500005202100020</t>
  </si>
  <si>
    <t>Pregão</t>
  </si>
  <si>
    <t xml:space="preserve"> PAPEL CÓPIA, MATERIAL:PAPEL APERGAMINHADO, COMPRIMENTO:297 MM, LARGURA:210 MM, COR:BRANCA, GRAMATURA:30 G/M2</t>
  </si>
  <si>
    <t>PAPEL CÓPIA, MATERIAL PAPEL APERGAMINHADO, COMPRIMENTO 297 MM, LARGURA 210 MM, COR BRANCA, GRAMATURA 30 G/M2</t>
  </si>
  <si>
    <t>CAIXA 500,00 FL</t>
  </si>
  <si>
    <t>ONE</t>
  </si>
  <si>
    <t>Valor Unitário Homologado</t>
  </si>
  <si>
    <t>IPE PAPEIS EIRELI</t>
  </si>
  <si>
    <t>SECRETARIA DO CONSELHO DA JUSTICA FEDERAL-DF</t>
  </si>
  <si>
    <t>JUSTICA FEDERAL</t>
  </si>
  <si>
    <t>DF</t>
  </si>
  <si>
    <t>Mar 2021</t>
  </si>
  <si>
    <t>15812605000252020</t>
  </si>
  <si>
    <t>1581260500025202000133</t>
  </si>
  <si>
    <t xml:space="preserve"> PAPEL DESENHO, COR:BRANCA, GRAMATURA:120 G/M2, TAMANHO:A3</t>
  </si>
  <si>
    <t>PAPEL DESENHO, COR BRANCA, GRAMATURA 120 G/M2, TAMANHO A3</t>
  </si>
  <si>
    <t>UNIDADE</t>
  </si>
  <si>
    <t>SUZANO</t>
  </si>
  <si>
    <t>SANTOS &amp; SANTOS LTDA</t>
  </si>
  <si>
    <t>INST.FED.SUL R.GRANDENSE</t>
  </si>
  <si>
    <t>MINISTERIO DA EDUCACAO</t>
  </si>
  <si>
    <t>INST.FED.DE EDUC.,CIE.E TEC.SUL-RIO-GRANDENSE</t>
  </si>
  <si>
    <t>RS</t>
  </si>
  <si>
    <t>Abr 2021</t>
  </si>
  <si>
    <t>16029605000022020</t>
  </si>
  <si>
    <t>1602960500002202000080</t>
  </si>
  <si>
    <t xml:space="preserve"> "PAPEL A3", MATERIAL:CELULOSE VEGETAL, LARGURA:297 MM, COMPRIMENTO:420 MM, GRAMATURA:75 G/M2, COR:BRANCA</t>
  </si>
  <si>
    <t>"PAPEL A3", MATERIAL CELULOSE VEGETAL, LARGURA 297 MM, COMPRIMENTO 420 MM, GRAMATURA 75 G/M2, COR BRANCA</t>
  </si>
  <si>
    <t>PACOTE 500,00 FL</t>
  </si>
  <si>
    <t>COPIMAX</t>
  </si>
  <si>
    <t>ESTRADA DISTRIBUIDORA E COMERCIO EIRELI</t>
  </si>
  <si>
    <t>COMANDO BRIGADA INFANTARIA PARAQUEDISTA/RJ</t>
  </si>
  <si>
    <t>MINISTERIO DEFESA</t>
  </si>
  <si>
    <t>COMANDO DO EXERCITO</t>
  </si>
  <si>
    <t>RJ</t>
  </si>
  <si>
    <t>Dez 2020</t>
  </si>
  <si>
    <t>1602960500002202000081</t>
  </si>
  <si>
    <t xml:space="preserve"> "PAPEL A4", MATERIAL:PAPEL ALCALINO, GRAMATURA:75 G/M2, COR:AMARELA</t>
  </si>
  <si>
    <t>"PAPEL A4", MATERIAL PAPEL ALCALINO, GRAMATURA 75 G/M2, COR AMARELA</t>
  </si>
  <si>
    <t>RESMA</t>
  </si>
  <si>
    <t>REPORT</t>
  </si>
  <si>
    <t>1602960500002202000082</t>
  </si>
  <si>
    <t xml:space="preserve"> "PAPEL A4", MATERIAL:PAPEL ALCALINO, GRAMATURA:75 G/M2, COR:AZUL</t>
  </si>
  <si>
    <t>"PAPEL A4", MATERIAL PAPEL ALCALINO, GRAMATURA 75 G/M2, COR AZUL</t>
  </si>
  <si>
    <t>1602960500002202000083</t>
  </si>
  <si>
    <t xml:space="preserve"> "PAPEL A4", MATERIAL:PAPEL SULFITE, GRAMATURA:90 G/M2, COR:BRANCA</t>
  </si>
  <si>
    <t>"PAPEL A4", MATERIAL PAPEL SULFITE, GRAMATURA 90 G/M2, COR BRANCA</t>
  </si>
  <si>
    <t>1602960500002202000084</t>
  </si>
  <si>
    <t xml:space="preserve"> "PAPEL A4", MATERIAL:PAPEL ALCALINO, GRAMATURA:75 G/M2, COR:ROSA</t>
  </si>
  <si>
    <t>"PAPEL A4", MATERIAL PAPEL ALCALINO, GRAMATURA 75 G/M2, COR ROSA</t>
  </si>
  <si>
    <t>1602960500002202000085</t>
  </si>
  <si>
    <t xml:space="preserve"> "PAPEL A4", MATERIAL:PAPEL ALCALINO, GRAMATURA:75 G/M2, COR:VERDE</t>
  </si>
  <si>
    <t>"PAPEL A4", MATERIAL PAPEL ALCALINO, GRAMATURA 75 G/M2, COR VERDE</t>
  </si>
  <si>
    <t>1602960500002202000086</t>
  </si>
  <si>
    <t xml:space="preserve"> "PAPEL A4", MATERIAL:PAPEL ALCALINO, COMPRIMENTO:297 MM, LARGURA:210 MM, APLICAÇÃO:IMPRESSORA LASER E JATO DE TINTA, GRAMATURA:75 G/M2, COR:BRANCA</t>
  </si>
  <si>
    <t>"PAPEL A4", MATERIAL PAPEL ALCALINO, COMPRIMENTO 297 MM, LARGURA 210 MM, APLICAÇÃO IMPRESSORA LASER E JATO DE TINTA, GRAMATURA 75 G/M2, COR BRANCA</t>
  </si>
  <si>
    <t>16053106000202021</t>
  </si>
  <si>
    <t>1605310600020202100001</t>
  </si>
  <si>
    <t>Dispensa de Licitação</t>
  </si>
  <si>
    <t xml:space="preserve"> PAPEL DESENHO, MATERIAL:CELULOSE VEGETAL, COR:BRANCA, GRAMATURA:180 G/M2, TAMANHO:A4</t>
  </si>
  <si>
    <t>PAPEL DESENHO, MATERIAL CELULOSE VEGETAL, COR BRANCA, GRAMATURA 180 G/M2, TAMANHO A4</t>
  </si>
  <si>
    <t>A4 - 90/95 G/M²</t>
  </si>
  <si>
    <t>MARCO AURELIO PRETO &amp; CIA LTDA</t>
  </si>
  <si>
    <t>ESCOLA DE APERFEICOAMENTO DE SARGENTOS</t>
  </si>
  <si>
    <t>79118005000032018</t>
  </si>
  <si>
    <t>7911800500003201800102</t>
  </si>
  <si>
    <t xml:space="preserve"> "PAPEL A4", MATERIAL:PAPEL ALCALINO, COMPRIMENTO:297 MM, LARGURA:210 MM, APLICAÇÃO:IMPRESSORA JATO TINTA, GRAMATURA:75 G/M2</t>
  </si>
  <si>
    <t>"PAPEL A4", MATERIAL PAPEL ALCALINO, COMPRIMENTO 297 MM, LARGURA 210 MM, APLICAÇÃO IMPRESSORA JATO TINTA, GRAMATURA 75 G/M2</t>
  </si>
  <si>
    <t>DRUCK PREMIUM</t>
  </si>
  <si>
    <t>EPS COMERCIO DE PAPEIS LTDA</t>
  </si>
  <si>
    <t>BASE AEREA NAVAL DE SAO PEDRO DA ALDEIA/RJ</t>
  </si>
  <si>
    <t>COMANDO DA MARINHA</t>
  </si>
  <si>
    <t>79118105000032016</t>
  </si>
  <si>
    <t>7911810500003201600090</t>
  </si>
  <si>
    <t xml:space="preserve"> "PAPEL", PAPEL</t>
  </si>
  <si>
    <t>PAPEL, TAMANHO A4 BRANCO</t>
  </si>
  <si>
    <t>ALLMAX</t>
  </si>
  <si>
    <t>FAST PAPER COMERCIO E SERVICOS EIRELI</t>
  </si>
  <si>
    <t>CENT.INTEND.DA MARINHA EM S.PEDRO DA ALDEIA</t>
  </si>
  <si>
    <t>92585205000302019</t>
  </si>
  <si>
    <t>9258520500030201900015</t>
  </si>
  <si>
    <t xml:space="preserve"> PAPEL GRÁFICO, APLICAÇÃO:REGISTRADOR DE TEMPERATURA, CARACTERÍSTICAS ADICIONAIS:7 DIAS, FORMATO:CIRCULAR, DIÂMETRO:6 POL, FAIXA MEDIÇÃO TEMPERATURA:+ 38°C A - 100°C</t>
  </si>
  <si>
    <t>PAPEL GRÁFICO, APLICAÇÃO REGISTRADOR DE TEMPERATURA, CARACTERÍSTICAS ADICIONAIS 7 DIAS, FORMATO CIRCULAR, DIÂMETRO 6 POL, FAIXA MEDIÇÃO TEMPERATURA + 38°C A- 100°C</t>
  </si>
  <si>
    <t>FRAMA</t>
  </si>
  <si>
    <t>T. O. PINHEIRO COMERCIO DE MERCADORIAS EIRELI</t>
  </si>
  <si>
    <t>SECRETARIA DE ESTADO DE ADM PENITENCIARIA</t>
  </si>
  <si>
    <t>REPUBLICA FEDERATIVA DO BRASIL</t>
  </si>
  <si>
    <t>ESTADO DO PARA</t>
  </si>
  <si>
    <t>PA</t>
  </si>
  <si>
    <t>Fev 2021</t>
  </si>
  <si>
    <t>9258520500030201900016</t>
  </si>
  <si>
    <t>98128705000092021</t>
  </si>
  <si>
    <t>9812870500009202100009</t>
  </si>
  <si>
    <t xml:space="preserve"> PAPEL DESENHO, COR:BRANCA, GRAMATURA:160 G/M2, TAMANHO:A4</t>
  </si>
  <si>
    <t>PAPEL DESENHO, COR BRANCA, GRAMATURA 160 G/M2, TAMANHO A4</t>
  </si>
  <si>
    <t>CAIXA 50,00 FL</t>
  </si>
  <si>
    <t>SUZANO.</t>
  </si>
  <si>
    <t>GRAFICPAPER COMERCIO E SERVICOS EIRELI</t>
  </si>
  <si>
    <t>PREFEITURA MUNICIPAL DE ZÉ DOCA</t>
  </si>
  <si>
    <t>ESTADO DO MARANHAO</t>
  </si>
  <si>
    <t>MA</t>
  </si>
  <si>
    <t>98197505000032021</t>
  </si>
  <si>
    <t>9819750500003202100210</t>
  </si>
  <si>
    <t>JANDAIA</t>
  </si>
  <si>
    <t>ELIANE DO NASCIMENTO CAMPOS</t>
  </si>
  <si>
    <t>PREF.MUN.DE CAJAZEIRAS</t>
  </si>
  <si>
    <t>ESTADO DA PARAIBA</t>
  </si>
  <si>
    <t>PB</t>
  </si>
  <si>
    <t>98548705000922020</t>
  </si>
  <si>
    <t>9854870500092202000142</t>
  </si>
  <si>
    <t>CHAMEX</t>
  </si>
  <si>
    <t>TIAGO ANDRE BAR</t>
  </si>
  <si>
    <t>PREFEITURA MUNICIPAL DE MARIPA</t>
  </si>
  <si>
    <t>ESTADO DO PARANA</t>
  </si>
  <si>
    <t>PR</t>
  </si>
  <si>
    <t>98865505000032021</t>
  </si>
  <si>
    <t>9886550500003202100003</t>
  </si>
  <si>
    <t>PMAR</t>
  </si>
  <si>
    <t>BIANCA RICACHESKI RAUBER</t>
  </si>
  <si>
    <t>PREFEITURA MUNICIPAL DE FARROUPILHA</t>
  </si>
  <si>
    <t>ESTADO DO RIO GRANDE DO SUL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</si>
</sst>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;[Red]#,##0.0000"/>
    <numFmt numFmtId="165" formatCode="_-&quot;R$&quot;\ * #,##0.00_-;\-&quot;R$&quot;\ * #,##0.00_-;_-&quot;R$&quot;\ * &quot;-&quot;??_-;_-@_-"/>
  </numFmts>
  <fonts count="9" x14ac:knownFonts="1">
    <font>
      <sz val="10"/>
      <color rgb="FF000000"/>
      <name val="Arial"/>
    </font>
    <font>
      <sz val="10"/>
      <color rgb="FF000000"/>
      <name val="Arial"/>
      <family val="2"/>
    </font>
    <font>
      <sz val="8"/>
      <color rgb="FF000000"/>
      <name val="Tahoma"/>
      <family val="2"/>
    </font>
    <font>
      <sz val="8"/>
      <color rgb="FF000000"/>
      <name val="Arial"/>
      <family val="2"/>
    </font>
    <font>
      <sz val="12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</font>
    <font>
      <sz val="8"/>
      <color rgb="FF000000"/>
      <name val="Tahoma"/>
    </font>
    <font>
      <sz val="18"/>
      <color rgb="FF000000"/>
      <name val="Tahoma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1" applyAlignment="1"/>
    <xf numFmtId="0" fontId="0" fillId="0" borderId="0" xfId="0" applyAlignment="1"/>
    <xf numFmtId="0" fontId="1" fillId="0" borderId="0" xfId="0" applyFont="1" applyAlignment="1"/>
    <xf numFmtId="0" fontId="3" fillId="0" borderId="0" xfId="1" applyFont="1" applyFill="1" applyBorder="1" applyAlignment="1">
      <alignment horizontal="left" vertical="top"/>
    </xf>
    <xf numFmtId="0" fontId="0" fillId="0" borderId="0" xfId="0" applyFill="1" applyAlignment="1"/>
    <xf numFmtId="0" fontId="2" fillId="0" borderId="0" xfId="1" applyFont="1" applyAlignment="1">
      <alignment vertical="top"/>
    </xf>
    <xf numFmtId="0" fontId="3" fillId="0" borderId="1" xfId="2" applyFont="1" applyBorder="1" applyAlignment="1">
      <alignment horizontal="left" vertical="center"/>
    </xf>
    <xf numFmtId="165" fontId="3" fillId="0" borderId="2" xfId="3" applyFont="1" applyFill="1" applyBorder="1" applyAlignment="1">
      <alignment horizontal="left" vertical="center"/>
    </xf>
    <xf numFmtId="0" fontId="3" fillId="0" borderId="3" xfId="2" applyFont="1" applyBorder="1" applyAlignment="1">
      <alignment horizontal="left" vertical="center"/>
    </xf>
    <xf numFmtId="2" fontId="3" fillId="0" borderId="4" xfId="3" applyNumberFormat="1" applyFont="1" applyFill="1" applyBorder="1" applyAlignment="1">
      <alignment horizontal="center" vertical="center"/>
    </xf>
    <xf numFmtId="10" fontId="3" fillId="0" borderId="4" xfId="4" applyNumberFormat="1" applyFont="1" applyFill="1" applyBorder="1" applyAlignment="1">
      <alignment horizontal="center" vertical="center"/>
    </xf>
    <xf numFmtId="0" fontId="3" fillId="0" borderId="5" xfId="2" applyFont="1" applyBorder="1" applyAlignment="1">
      <alignment horizontal="left" vertical="center"/>
    </xf>
    <xf numFmtId="165" fontId="3" fillId="0" borderId="6" xfId="3" applyFont="1" applyFill="1" applyBorder="1" applyAlignment="1">
      <alignment horizontal="left" vertical="center"/>
    </xf>
    <xf numFmtId="0" fontId="5" fillId="0" borderId="7" xfId="2" applyFont="1" applyBorder="1" applyAlignment="1">
      <alignment horizontal="left" vertical="center"/>
    </xf>
    <xf numFmtId="165" fontId="5" fillId="0" borderId="8" xfId="3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Alignment="1">
      <alignment vertical="top"/>
    </xf>
    <xf numFmtId="0" fontId="7" fillId="0" borderId="0" xfId="0" applyFont="1" applyAlignment="1">
      <alignment vertical="top"/>
    </xf>
    <xf numFmtId="164" fontId="6" fillId="2" borderId="0" xfId="0" applyNumberFormat="1" applyFont="1" applyFill="1" applyBorder="1" applyAlignment="1">
      <alignment horizontal="right" vertical="center"/>
    </xf>
  </cellXfs>
  <cellStyles count="5">
    <cellStyle name="Moeda 2 2" xfId="3" xr:uid="{9E8AD6BC-EF46-461E-BEBA-1A5ADB2D8802}"/>
    <cellStyle name="Normal" xfId="0" builtinId="0"/>
    <cellStyle name="Normal 2" xfId="1" xr:uid="{1E8863C0-4DA5-4BA2-9C6E-AF01A703F5A8}"/>
    <cellStyle name="Normal 3 2" xfId="2" xr:uid="{739ACA27-1A11-49D2-9DA2-B5B908D8947F}"/>
    <cellStyle name="Porcentagem 2" xfId="4" xr:uid="{8EEC57F6-85AF-4E3B-B6CD-974CDD2770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4BC79-7A97-489A-A14B-104B8502CCB5}">
  <sheetPr codeName="Planilha1">
    <outlinePr summaryBelow="0"/>
  </sheetPr>
  <dimension ref="A1:S30"/>
  <sheetViews>
    <sheetView tabSelected="1" zoomScaleNormal="100" workbookViewId="0">
      <pane ySplit="6" topLeftCell="A7" activePane="bottomLeft" state="frozen"/>
      <selection pane="bottomLeft"/>
    </sheetView>
  </sheetViews>
  <sheetFormatPr defaultColWidth="8.85546875" defaultRowHeight="12.75" x14ac:dyDescent="0.2"/>
  <cols>
    <col min="1" max="1" width="18.28515625" style="2" bestFit="1" customWidth="1"/>
    <col min="2" max="2" width="23.42578125" style="2" bestFit="1" customWidth="1"/>
    <col min="3" max="3" width="19.140625" style="2" bestFit="1" customWidth="1"/>
    <col min="4" max="4" width="20.5703125" style="2" bestFit="1" customWidth="1"/>
    <col min="5" max="5" width="205.5703125" style="2" customWidth="1"/>
    <col min="6" max="6" width="74.28515625" style="2" customWidth="1"/>
    <col min="7" max="7" width="24.140625" style="2" bestFit="1" customWidth="1"/>
    <col min="8" max="8" width="24.85546875" style="2" bestFit="1" customWidth="1"/>
    <col min="9" max="9" width="23.42578125" style="2" hidden="1" customWidth="1"/>
    <col min="10" max="10" width="90.140625" style="2" hidden="1" customWidth="1"/>
    <col min="11" max="11" width="17.7109375" style="2" hidden="1" customWidth="1"/>
    <col min="12" max="12" width="55.5703125" style="2" hidden="1" customWidth="1"/>
    <col min="13" max="13" width="23.42578125" style="2" hidden="1" customWidth="1"/>
    <col min="14" max="14" width="54.140625" style="2" hidden="1" customWidth="1"/>
    <col min="15" max="15" width="19.42578125" style="2" hidden="1" customWidth="1"/>
    <col min="16" max="16" width="54.7109375" style="2" hidden="1" customWidth="1"/>
    <col min="17" max="17" width="16.7109375" style="2" bestFit="1" customWidth="1"/>
    <col min="18" max="18" width="20.7109375" style="2" bestFit="1" customWidth="1"/>
    <col min="19" max="19" width="11.140625" style="2" bestFit="1" customWidth="1"/>
    <col min="20" max="16384" width="8.85546875" style="5"/>
  </cols>
  <sheetData>
    <row r="1" spans="1:19" ht="22.5" x14ac:dyDescent="0.2">
      <c r="A1" s="18" t="s">
        <v>23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</row>
    <row r="2" spans="1:19" x14ac:dyDescent="0.2">
      <c r="A2" s="5"/>
      <c r="B2" s="5"/>
      <c r="C2" s="5"/>
      <c r="D2" s="5"/>
      <c r="E2" s="4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pans="1:19" x14ac:dyDescent="0.2">
      <c r="A3" s="19" t="s">
        <v>0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19" x14ac:dyDescent="0.2">
      <c r="A4" s="19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</row>
    <row r="5" spans="1:19" x14ac:dyDescent="0.2">
      <c r="A5" s="6" t="s">
        <v>16</v>
      </c>
      <c r="B5" s="6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x14ac:dyDescent="0.2">
      <c r="A6" s="2" t="s">
        <v>1</v>
      </c>
      <c r="B6" s="2" t="s">
        <v>2</v>
      </c>
      <c r="C6" s="2" t="s">
        <v>3</v>
      </c>
      <c r="D6" s="2" t="s">
        <v>4</v>
      </c>
      <c r="E6" s="3" t="s">
        <v>17</v>
      </c>
      <c r="F6" s="3" t="s">
        <v>18</v>
      </c>
      <c r="G6" s="2" t="s">
        <v>5</v>
      </c>
      <c r="H6" s="2" t="s">
        <v>6</v>
      </c>
      <c r="I6" s="2" t="s">
        <v>7</v>
      </c>
      <c r="J6" s="2" t="s">
        <v>8</v>
      </c>
      <c r="K6" s="2" t="s">
        <v>9</v>
      </c>
      <c r="L6" s="3" t="s">
        <v>10</v>
      </c>
      <c r="M6" s="2" t="s">
        <v>11</v>
      </c>
      <c r="N6" s="3" t="s">
        <v>10</v>
      </c>
      <c r="O6" s="2" t="s">
        <v>12</v>
      </c>
      <c r="P6" s="3" t="s">
        <v>10</v>
      </c>
      <c r="Q6" s="2" t="s">
        <v>13</v>
      </c>
      <c r="R6" s="2" t="s">
        <v>14</v>
      </c>
      <c r="S6" s="3" t="s">
        <v>15</v>
      </c>
    </row>
    <row r="7" spans="1:19" x14ac:dyDescent="0.2">
      <c r="A7" s="16" t="s">
        <v>98</v>
      </c>
      <c r="B7" s="16" t="s">
        <v>99</v>
      </c>
      <c r="C7" s="16" t="s">
        <v>27</v>
      </c>
      <c r="D7" s="16">
        <v>965</v>
      </c>
      <c r="E7" s="16" t="s">
        <v>100</v>
      </c>
      <c r="F7" s="16" t="s">
        <v>101</v>
      </c>
      <c r="G7" s="16" t="s">
        <v>65</v>
      </c>
      <c r="H7" s="16" t="s">
        <v>102</v>
      </c>
      <c r="I7" s="16" t="s">
        <v>32</v>
      </c>
      <c r="J7" s="16" t="s">
        <v>103</v>
      </c>
      <c r="K7" s="16">
        <v>791181</v>
      </c>
      <c r="L7" s="16" t="s">
        <v>104</v>
      </c>
      <c r="M7" s="16">
        <v>52000</v>
      </c>
      <c r="N7" s="16" t="s">
        <v>58</v>
      </c>
      <c r="O7" s="16">
        <v>52131</v>
      </c>
      <c r="P7" s="16" t="s">
        <v>97</v>
      </c>
      <c r="Q7" s="16" t="s">
        <v>60</v>
      </c>
      <c r="R7" s="16" t="s">
        <v>37</v>
      </c>
      <c r="S7" s="20">
        <v>13.17</v>
      </c>
    </row>
    <row r="8" spans="1:19" x14ac:dyDescent="0.2">
      <c r="A8" s="16" t="s">
        <v>25</v>
      </c>
      <c r="B8" s="16" t="s">
        <v>26</v>
      </c>
      <c r="C8" s="16" t="s">
        <v>27</v>
      </c>
      <c r="D8" s="16">
        <v>200017</v>
      </c>
      <c r="E8" s="16" t="s">
        <v>28</v>
      </c>
      <c r="F8" s="16" t="s">
        <v>29</v>
      </c>
      <c r="G8" s="16" t="s">
        <v>30</v>
      </c>
      <c r="H8" s="16" t="s">
        <v>31</v>
      </c>
      <c r="I8" s="16" t="s">
        <v>32</v>
      </c>
      <c r="J8" s="16" t="s">
        <v>33</v>
      </c>
      <c r="K8" s="16">
        <v>90026</v>
      </c>
      <c r="L8" s="16" t="s">
        <v>34</v>
      </c>
      <c r="M8" s="16">
        <v>12000</v>
      </c>
      <c r="N8" s="16" t="s">
        <v>35</v>
      </c>
      <c r="O8" s="16">
        <v>12000</v>
      </c>
      <c r="P8" s="16" t="s">
        <v>35</v>
      </c>
      <c r="Q8" s="16" t="s">
        <v>36</v>
      </c>
      <c r="R8" s="16" t="s">
        <v>37</v>
      </c>
      <c r="S8" s="20">
        <v>13.56</v>
      </c>
    </row>
    <row r="9" spans="1:19" x14ac:dyDescent="0.2">
      <c r="A9" s="16" t="s">
        <v>90</v>
      </c>
      <c r="B9" s="16" t="s">
        <v>91</v>
      </c>
      <c r="C9" s="16" t="s">
        <v>27</v>
      </c>
      <c r="D9" s="16">
        <v>226606</v>
      </c>
      <c r="E9" s="16" t="s">
        <v>92</v>
      </c>
      <c r="F9" s="16" t="s">
        <v>93</v>
      </c>
      <c r="G9" s="16" t="s">
        <v>65</v>
      </c>
      <c r="H9" s="16" t="s">
        <v>94</v>
      </c>
      <c r="I9" s="16" t="s">
        <v>32</v>
      </c>
      <c r="J9" s="16" t="s">
        <v>95</v>
      </c>
      <c r="K9" s="16">
        <v>791180</v>
      </c>
      <c r="L9" s="16" t="s">
        <v>96</v>
      </c>
      <c r="M9" s="16">
        <v>52000</v>
      </c>
      <c r="N9" s="16" t="s">
        <v>58</v>
      </c>
      <c r="O9" s="16">
        <v>52131</v>
      </c>
      <c r="P9" s="16" t="s">
        <v>97</v>
      </c>
      <c r="Q9" s="16" t="s">
        <v>60</v>
      </c>
      <c r="R9" s="16" t="s">
        <v>37</v>
      </c>
      <c r="S9" s="20">
        <v>14.38</v>
      </c>
    </row>
    <row r="10" spans="1:19" x14ac:dyDescent="0.2">
      <c r="A10" s="16" t="s">
        <v>38</v>
      </c>
      <c r="B10" s="16" t="s">
        <v>39</v>
      </c>
      <c r="C10" s="16" t="s">
        <v>27</v>
      </c>
      <c r="D10" s="16">
        <v>270234</v>
      </c>
      <c r="E10" s="16" t="s">
        <v>40</v>
      </c>
      <c r="F10" s="16" t="s">
        <v>41</v>
      </c>
      <c r="G10" s="16" t="s">
        <v>42</v>
      </c>
      <c r="H10" s="16" t="s">
        <v>43</v>
      </c>
      <c r="I10" s="16" t="s">
        <v>32</v>
      </c>
      <c r="J10" s="16" t="s">
        <v>44</v>
      </c>
      <c r="K10" s="16">
        <v>158126</v>
      </c>
      <c r="L10" s="16" t="s">
        <v>45</v>
      </c>
      <c r="M10" s="16">
        <v>26000</v>
      </c>
      <c r="N10" s="16" t="s">
        <v>46</v>
      </c>
      <c r="O10" s="16">
        <v>26436</v>
      </c>
      <c r="P10" s="16" t="s">
        <v>47</v>
      </c>
      <c r="Q10" s="16" t="s">
        <v>48</v>
      </c>
      <c r="R10" s="16" t="s">
        <v>49</v>
      </c>
      <c r="S10" s="20">
        <v>0.4</v>
      </c>
    </row>
    <row r="11" spans="1:19" x14ac:dyDescent="0.2">
      <c r="A11" s="16" t="s">
        <v>134</v>
      </c>
      <c r="B11" s="16" t="s">
        <v>135</v>
      </c>
      <c r="C11" s="16" t="s">
        <v>27</v>
      </c>
      <c r="D11" s="16">
        <v>270234</v>
      </c>
      <c r="E11" s="16" t="s">
        <v>40</v>
      </c>
      <c r="F11" s="16" t="s">
        <v>41</v>
      </c>
      <c r="G11" s="16" t="s">
        <v>42</v>
      </c>
      <c r="H11" s="16" t="s">
        <v>136</v>
      </c>
      <c r="I11" s="16" t="s">
        <v>32</v>
      </c>
      <c r="J11" s="16" t="s">
        <v>137</v>
      </c>
      <c r="K11" s="16">
        <v>985487</v>
      </c>
      <c r="L11" s="16" t="s">
        <v>138</v>
      </c>
      <c r="M11" s="16">
        <v>99900</v>
      </c>
      <c r="N11" s="16" t="s">
        <v>112</v>
      </c>
      <c r="O11" s="16">
        <v>96120</v>
      </c>
      <c r="P11" s="16" t="s">
        <v>139</v>
      </c>
      <c r="Q11" s="16" t="s">
        <v>140</v>
      </c>
      <c r="R11" s="16" t="s">
        <v>61</v>
      </c>
      <c r="S11" s="20">
        <v>34.99</v>
      </c>
    </row>
    <row r="12" spans="1:19" x14ac:dyDescent="0.2">
      <c r="A12" s="16" t="s">
        <v>117</v>
      </c>
      <c r="B12" s="16" t="s">
        <v>118</v>
      </c>
      <c r="C12" s="16" t="s">
        <v>27</v>
      </c>
      <c r="D12" s="16">
        <v>270235</v>
      </c>
      <c r="E12" s="16" t="s">
        <v>119</v>
      </c>
      <c r="F12" s="16" t="s">
        <v>120</v>
      </c>
      <c r="G12" s="16" t="s">
        <v>121</v>
      </c>
      <c r="H12" s="16" t="s">
        <v>122</v>
      </c>
      <c r="I12" s="16" t="s">
        <v>32</v>
      </c>
      <c r="J12" s="16" t="s">
        <v>123</v>
      </c>
      <c r="K12" s="16">
        <v>981287</v>
      </c>
      <c r="L12" s="16" t="s">
        <v>124</v>
      </c>
      <c r="M12" s="16">
        <v>99900</v>
      </c>
      <c r="N12" s="16" t="s">
        <v>112</v>
      </c>
      <c r="O12" s="16">
        <v>94120</v>
      </c>
      <c r="P12" s="16" t="s">
        <v>125</v>
      </c>
      <c r="Q12" s="16" t="s">
        <v>126</v>
      </c>
      <c r="R12" s="16" t="s">
        <v>37</v>
      </c>
      <c r="S12" s="20">
        <v>229.3</v>
      </c>
    </row>
    <row r="13" spans="1:19" x14ac:dyDescent="0.2">
      <c r="A13" s="16" t="s">
        <v>141</v>
      </c>
      <c r="B13" s="16" t="s">
        <v>142</v>
      </c>
      <c r="C13" s="16" t="s">
        <v>27</v>
      </c>
      <c r="D13" s="16">
        <v>270235</v>
      </c>
      <c r="E13" s="16" t="s">
        <v>119</v>
      </c>
      <c r="F13" s="16" t="s">
        <v>120</v>
      </c>
      <c r="G13" s="16" t="s">
        <v>42</v>
      </c>
      <c r="H13" s="16" t="s">
        <v>143</v>
      </c>
      <c r="I13" s="16" t="s">
        <v>32</v>
      </c>
      <c r="J13" s="16" t="s">
        <v>144</v>
      </c>
      <c r="K13" s="16">
        <v>988655</v>
      </c>
      <c r="L13" s="16" t="s">
        <v>145</v>
      </c>
      <c r="M13" s="16">
        <v>99900</v>
      </c>
      <c r="N13" s="16" t="s">
        <v>112</v>
      </c>
      <c r="O13" s="16">
        <v>96320</v>
      </c>
      <c r="P13" s="16" t="s">
        <v>146</v>
      </c>
      <c r="Q13" s="16" t="s">
        <v>48</v>
      </c>
      <c r="R13" s="16" t="s">
        <v>37</v>
      </c>
      <c r="S13" s="20">
        <v>5.6</v>
      </c>
    </row>
    <row r="14" spans="1:19" x14ac:dyDescent="0.2">
      <c r="A14" s="16" t="s">
        <v>50</v>
      </c>
      <c r="B14" s="16" t="s">
        <v>67</v>
      </c>
      <c r="C14" s="16" t="s">
        <v>27</v>
      </c>
      <c r="D14" s="16">
        <v>271480</v>
      </c>
      <c r="E14" s="16" t="s">
        <v>68</v>
      </c>
      <c r="F14" s="16" t="s">
        <v>69</v>
      </c>
      <c r="G14" s="16" t="s">
        <v>65</v>
      </c>
      <c r="H14" s="16" t="s">
        <v>66</v>
      </c>
      <c r="I14" s="16" t="s">
        <v>32</v>
      </c>
      <c r="J14" s="16" t="s">
        <v>56</v>
      </c>
      <c r="K14" s="16">
        <v>160296</v>
      </c>
      <c r="L14" s="16" t="s">
        <v>57</v>
      </c>
      <c r="M14" s="16">
        <v>52000</v>
      </c>
      <c r="N14" s="16" t="s">
        <v>58</v>
      </c>
      <c r="O14" s="16">
        <v>52121</v>
      </c>
      <c r="P14" s="16" t="s">
        <v>59</v>
      </c>
      <c r="Q14" s="16" t="s">
        <v>60</v>
      </c>
      <c r="R14" s="16" t="s">
        <v>61</v>
      </c>
      <c r="S14" s="20">
        <v>69.8</v>
      </c>
    </row>
    <row r="15" spans="1:19" x14ac:dyDescent="0.2">
      <c r="A15" s="16" t="s">
        <v>50</v>
      </c>
      <c r="B15" s="16" t="s">
        <v>76</v>
      </c>
      <c r="C15" s="16" t="s">
        <v>27</v>
      </c>
      <c r="D15" s="16">
        <v>271481</v>
      </c>
      <c r="E15" s="16" t="s">
        <v>77</v>
      </c>
      <c r="F15" s="16" t="s">
        <v>78</v>
      </c>
      <c r="G15" s="16" t="s">
        <v>65</v>
      </c>
      <c r="H15" s="16" t="s">
        <v>66</v>
      </c>
      <c r="I15" s="16" t="s">
        <v>32</v>
      </c>
      <c r="J15" s="16" t="s">
        <v>56</v>
      </c>
      <c r="K15" s="16">
        <v>160296</v>
      </c>
      <c r="L15" s="16" t="s">
        <v>57</v>
      </c>
      <c r="M15" s="16">
        <v>52000</v>
      </c>
      <c r="N15" s="16" t="s">
        <v>58</v>
      </c>
      <c r="O15" s="16">
        <v>52121</v>
      </c>
      <c r="P15" s="16" t="s">
        <v>59</v>
      </c>
      <c r="Q15" s="16" t="s">
        <v>60</v>
      </c>
      <c r="R15" s="16" t="s">
        <v>61</v>
      </c>
      <c r="S15" s="20">
        <v>18.399999999999999</v>
      </c>
    </row>
    <row r="16" spans="1:19" x14ac:dyDescent="0.2">
      <c r="A16" s="16" t="s">
        <v>50</v>
      </c>
      <c r="B16" s="16" t="s">
        <v>62</v>
      </c>
      <c r="C16" s="16" t="s">
        <v>27</v>
      </c>
      <c r="D16" s="16">
        <v>271482</v>
      </c>
      <c r="E16" s="16" t="s">
        <v>63</v>
      </c>
      <c r="F16" s="16" t="s">
        <v>64</v>
      </c>
      <c r="G16" s="16" t="s">
        <v>65</v>
      </c>
      <c r="H16" s="16" t="s">
        <v>66</v>
      </c>
      <c r="I16" s="16" t="s">
        <v>32</v>
      </c>
      <c r="J16" s="16" t="s">
        <v>56</v>
      </c>
      <c r="K16" s="16">
        <v>160296</v>
      </c>
      <c r="L16" s="16" t="s">
        <v>57</v>
      </c>
      <c r="M16" s="16">
        <v>52000</v>
      </c>
      <c r="N16" s="16" t="s">
        <v>58</v>
      </c>
      <c r="O16" s="16">
        <v>52121</v>
      </c>
      <c r="P16" s="16" t="s">
        <v>59</v>
      </c>
      <c r="Q16" s="16" t="s">
        <v>60</v>
      </c>
      <c r="R16" s="16" t="s">
        <v>61</v>
      </c>
      <c r="S16" s="20">
        <v>3.5</v>
      </c>
    </row>
    <row r="17" spans="1:19" x14ac:dyDescent="0.2">
      <c r="A17" s="16" t="s">
        <v>50</v>
      </c>
      <c r="B17" s="16" t="s">
        <v>73</v>
      </c>
      <c r="C17" s="16" t="s">
        <v>27</v>
      </c>
      <c r="D17" s="16">
        <v>271486</v>
      </c>
      <c r="E17" s="16" t="s">
        <v>74</v>
      </c>
      <c r="F17" s="16" t="s">
        <v>75</v>
      </c>
      <c r="G17" s="16" t="s">
        <v>65</v>
      </c>
      <c r="H17" s="16" t="s">
        <v>66</v>
      </c>
      <c r="I17" s="16" t="s">
        <v>32</v>
      </c>
      <c r="J17" s="16" t="s">
        <v>56</v>
      </c>
      <c r="K17" s="16">
        <v>160296</v>
      </c>
      <c r="L17" s="16" t="s">
        <v>57</v>
      </c>
      <c r="M17" s="16">
        <v>52000</v>
      </c>
      <c r="N17" s="16" t="s">
        <v>58</v>
      </c>
      <c r="O17" s="16">
        <v>52121</v>
      </c>
      <c r="P17" s="16" t="s">
        <v>59</v>
      </c>
      <c r="Q17" s="16" t="s">
        <v>60</v>
      </c>
      <c r="R17" s="16" t="s">
        <v>61</v>
      </c>
      <c r="S17" s="20">
        <v>15.5</v>
      </c>
    </row>
    <row r="18" spans="1:19" x14ac:dyDescent="0.2">
      <c r="A18" s="16" t="s">
        <v>50</v>
      </c>
      <c r="B18" s="16" t="s">
        <v>70</v>
      </c>
      <c r="C18" s="16" t="s">
        <v>27</v>
      </c>
      <c r="D18" s="16">
        <v>271493</v>
      </c>
      <c r="E18" s="16" t="s">
        <v>71</v>
      </c>
      <c r="F18" s="16" t="s">
        <v>72</v>
      </c>
      <c r="G18" s="16" t="s">
        <v>30</v>
      </c>
      <c r="H18" s="16" t="s">
        <v>55</v>
      </c>
      <c r="I18" s="16" t="s">
        <v>32</v>
      </c>
      <c r="J18" s="16" t="s">
        <v>56</v>
      </c>
      <c r="K18" s="16">
        <v>160296</v>
      </c>
      <c r="L18" s="16" t="s">
        <v>57</v>
      </c>
      <c r="M18" s="16">
        <v>52000</v>
      </c>
      <c r="N18" s="16" t="s">
        <v>58</v>
      </c>
      <c r="O18" s="16">
        <v>52121</v>
      </c>
      <c r="P18" s="16" t="s">
        <v>59</v>
      </c>
      <c r="Q18" s="16" t="s">
        <v>60</v>
      </c>
      <c r="R18" s="16" t="s">
        <v>61</v>
      </c>
      <c r="S18" s="20">
        <v>12.65</v>
      </c>
    </row>
    <row r="19" spans="1:19" x14ac:dyDescent="0.2">
      <c r="A19" s="16" t="s">
        <v>82</v>
      </c>
      <c r="B19" s="16" t="s">
        <v>83</v>
      </c>
      <c r="C19" s="16" t="s">
        <v>84</v>
      </c>
      <c r="D19" s="16">
        <v>316352</v>
      </c>
      <c r="E19" s="16" t="s">
        <v>85</v>
      </c>
      <c r="F19" s="16" t="s">
        <v>86</v>
      </c>
      <c r="G19" s="16" t="s">
        <v>42</v>
      </c>
      <c r="H19" s="16" t="s">
        <v>87</v>
      </c>
      <c r="I19" s="16" t="s">
        <v>32</v>
      </c>
      <c r="J19" s="16" t="s">
        <v>88</v>
      </c>
      <c r="K19" s="16">
        <v>160531</v>
      </c>
      <c r="L19" s="16" t="s">
        <v>89</v>
      </c>
      <c r="M19" s="16">
        <v>52000</v>
      </c>
      <c r="N19" s="16" t="s">
        <v>58</v>
      </c>
      <c r="O19" s="16">
        <v>52121</v>
      </c>
      <c r="P19" s="16" t="s">
        <v>59</v>
      </c>
      <c r="Q19" s="16" t="s">
        <v>48</v>
      </c>
      <c r="R19" s="16" t="s">
        <v>37</v>
      </c>
      <c r="S19" s="20">
        <v>0.79</v>
      </c>
    </row>
    <row r="20" spans="1:19" x14ac:dyDescent="0.2">
      <c r="A20" s="16" t="s">
        <v>127</v>
      </c>
      <c r="B20" s="16" t="s">
        <v>128</v>
      </c>
      <c r="C20" s="16" t="s">
        <v>27</v>
      </c>
      <c r="D20" s="16">
        <v>316352</v>
      </c>
      <c r="E20" s="16" t="s">
        <v>85</v>
      </c>
      <c r="F20" s="16" t="s">
        <v>86</v>
      </c>
      <c r="G20" s="16" t="s">
        <v>121</v>
      </c>
      <c r="H20" s="16" t="s">
        <v>129</v>
      </c>
      <c r="I20" s="16" t="s">
        <v>32</v>
      </c>
      <c r="J20" s="16" t="s">
        <v>130</v>
      </c>
      <c r="K20" s="16">
        <v>981975</v>
      </c>
      <c r="L20" s="16" t="s">
        <v>131</v>
      </c>
      <c r="M20" s="16">
        <v>99900</v>
      </c>
      <c r="N20" s="16" t="s">
        <v>112</v>
      </c>
      <c r="O20" s="16">
        <v>94520</v>
      </c>
      <c r="P20" s="16" t="s">
        <v>132</v>
      </c>
      <c r="Q20" s="16" t="s">
        <v>133</v>
      </c>
      <c r="R20" s="16" t="s">
        <v>115</v>
      </c>
      <c r="S20" s="20">
        <v>5.3</v>
      </c>
    </row>
    <row r="21" spans="1:19" x14ac:dyDescent="0.2">
      <c r="A21" s="16" t="s">
        <v>50</v>
      </c>
      <c r="B21" s="16" t="s">
        <v>79</v>
      </c>
      <c r="C21" s="16" t="s">
        <v>27</v>
      </c>
      <c r="D21" s="16">
        <v>317127</v>
      </c>
      <c r="E21" s="16" t="s">
        <v>80</v>
      </c>
      <c r="F21" s="16" t="s">
        <v>81</v>
      </c>
      <c r="G21" s="16" t="s">
        <v>30</v>
      </c>
      <c r="H21" s="16" t="s">
        <v>55</v>
      </c>
      <c r="I21" s="16" t="s">
        <v>32</v>
      </c>
      <c r="J21" s="16" t="s">
        <v>56</v>
      </c>
      <c r="K21" s="16">
        <v>160296</v>
      </c>
      <c r="L21" s="16" t="s">
        <v>57</v>
      </c>
      <c r="M21" s="16">
        <v>52000</v>
      </c>
      <c r="N21" s="16" t="s">
        <v>58</v>
      </c>
      <c r="O21" s="16">
        <v>52121</v>
      </c>
      <c r="P21" s="16" t="s">
        <v>59</v>
      </c>
      <c r="Q21" s="16" t="s">
        <v>60</v>
      </c>
      <c r="R21" s="16" t="s">
        <v>61</v>
      </c>
      <c r="S21" s="20">
        <v>12.65</v>
      </c>
    </row>
    <row r="22" spans="1:19" x14ac:dyDescent="0.2">
      <c r="A22" s="16" t="s">
        <v>50</v>
      </c>
      <c r="B22" s="16" t="s">
        <v>51</v>
      </c>
      <c r="C22" s="16" t="s">
        <v>27</v>
      </c>
      <c r="D22" s="16">
        <v>414856</v>
      </c>
      <c r="E22" s="16" t="s">
        <v>52</v>
      </c>
      <c r="F22" s="16" t="s">
        <v>53</v>
      </c>
      <c r="G22" s="16" t="s">
        <v>54</v>
      </c>
      <c r="H22" s="16" t="s">
        <v>55</v>
      </c>
      <c r="I22" s="16" t="s">
        <v>32</v>
      </c>
      <c r="J22" s="16" t="s">
        <v>56</v>
      </c>
      <c r="K22" s="16">
        <v>160296</v>
      </c>
      <c r="L22" s="16" t="s">
        <v>57</v>
      </c>
      <c r="M22" s="16">
        <v>52000</v>
      </c>
      <c r="N22" s="16" t="s">
        <v>58</v>
      </c>
      <c r="O22" s="16">
        <v>52121</v>
      </c>
      <c r="P22" s="16" t="s">
        <v>59</v>
      </c>
      <c r="Q22" s="16" t="s">
        <v>60</v>
      </c>
      <c r="R22" s="16" t="s">
        <v>61</v>
      </c>
      <c r="S22" s="20">
        <v>24.3</v>
      </c>
    </row>
    <row r="23" spans="1:19" x14ac:dyDescent="0.2">
      <c r="A23" s="16" t="s">
        <v>105</v>
      </c>
      <c r="B23" s="16" t="s">
        <v>106</v>
      </c>
      <c r="C23" s="16" t="s">
        <v>27</v>
      </c>
      <c r="D23" s="16">
        <v>419098</v>
      </c>
      <c r="E23" s="16" t="s">
        <v>107</v>
      </c>
      <c r="F23" s="16" t="s">
        <v>108</v>
      </c>
      <c r="G23" s="16" t="s">
        <v>42</v>
      </c>
      <c r="H23" s="16" t="s">
        <v>109</v>
      </c>
      <c r="I23" s="16" t="s">
        <v>32</v>
      </c>
      <c r="J23" s="16" t="s">
        <v>110</v>
      </c>
      <c r="K23" s="16">
        <v>925852</v>
      </c>
      <c r="L23" s="16" t="s">
        <v>111</v>
      </c>
      <c r="M23" s="16">
        <v>99900</v>
      </c>
      <c r="N23" s="16" t="s">
        <v>112</v>
      </c>
      <c r="O23" s="16">
        <v>93420</v>
      </c>
      <c r="P23" s="16" t="s">
        <v>113</v>
      </c>
      <c r="Q23" s="16" t="s">
        <v>114</v>
      </c>
      <c r="R23" s="16" t="s">
        <v>115</v>
      </c>
      <c r="S23" s="20">
        <v>6.87</v>
      </c>
    </row>
    <row r="24" spans="1:19" x14ac:dyDescent="0.2">
      <c r="A24" s="16" t="s">
        <v>105</v>
      </c>
      <c r="B24" s="16" t="s">
        <v>116</v>
      </c>
      <c r="C24" s="16" t="s">
        <v>27</v>
      </c>
      <c r="D24" s="16">
        <v>419098</v>
      </c>
      <c r="E24" s="16" t="s">
        <v>107</v>
      </c>
      <c r="F24" s="16" t="s">
        <v>108</v>
      </c>
      <c r="G24" s="16" t="s">
        <v>42</v>
      </c>
      <c r="H24" s="16" t="s">
        <v>109</v>
      </c>
      <c r="I24" s="16" t="s">
        <v>32</v>
      </c>
      <c r="J24" s="16" t="s">
        <v>110</v>
      </c>
      <c r="K24" s="16">
        <v>925852</v>
      </c>
      <c r="L24" s="16" t="s">
        <v>111</v>
      </c>
      <c r="M24" s="16">
        <v>99900</v>
      </c>
      <c r="N24" s="16" t="s">
        <v>112</v>
      </c>
      <c r="O24" s="16">
        <v>93420</v>
      </c>
      <c r="P24" s="16" t="s">
        <v>113</v>
      </c>
      <c r="Q24" s="16" t="s">
        <v>114</v>
      </c>
      <c r="R24" s="16" t="s">
        <v>115</v>
      </c>
      <c r="S24" s="20">
        <v>6.83</v>
      </c>
    </row>
    <row r="25" spans="1:19" ht="13.5" thickBot="1" x14ac:dyDescent="0.25"/>
    <row r="26" spans="1:19" x14ac:dyDescent="0.2">
      <c r="R26" s="7" t="s">
        <v>19</v>
      </c>
      <c r="S26" s="8" t="e">
        <f>AVERAGE(S1:S2)</f>
        <v>#DIV/0!</v>
      </c>
    </row>
    <row r="27" spans="1:19" x14ac:dyDescent="0.2">
      <c r="R27" s="9" t="s">
        <v>20</v>
      </c>
      <c r="S27" s="10" t="e">
        <f>_xlfn.STDEV.P(S1:S2)</f>
        <v>#DIV/0!</v>
      </c>
    </row>
    <row r="28" spans="1:19" x14ac:dyDescent="0.2">
      <c r="R28" s="9" t="s">
        <v>21</v>
      </c>
      <c r="S28" s="11" t="e">
        <f>S27/S26</f>
        <v>#DIV/0!</v>
      </c>
    </row>
    <row r="29" spans="1:19" ht="13.5" thickBot="1" x14ac:dyDescent="0.25">
      <c r="R29" s="12" t="s">
        <v>22</v>
      </c>
      <c r="S29" s="13" t="e">
        <f>MEDIAN(S1:S2)</f>
        <v>#NUM!</v>
      </c>
    </row>
    <row r="30" spans="1:19" ht="13.5" thickBot="1" x14ac:dyDescent="0.25">
      <c r="R30" s="14" t="e">
        <f>IF(S28&gt;25%,"PREÇO MEDIANA","PREÇO MÉDIA")</f>
        <v>#DIV/0!</v>
      </c>
      <c r="S30" s="15" t="e">
        <f>IF(S28&gt;25%,S29,S26)</f>
        <v>#DIV/0!</v>
      </c>
    </row>
  </sheetData>
  <autoFilter ref="A6:S780" xr:uid="{00F4164D-E136-41D2-93F7-0A5BF5B95E01}">
    <sortState xmlns:xlrd2="http://schemas.microsoft.com/office/spreadsheetml/2017/richdata2" ref="A7:S24">
      <sortCondition ref="D6:D780"/>
    </sortState>
  </autoFilter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ITEM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Frigo</dc:creator>
  <cp:lastModifiedBy>REMOTO</cp:lastModifiedBy>
  <dcterms:created xsi:type="dcterms:W3CDTF">2020-12-26T14:04:49Z</dcterms:created>
  <dcterms:modified xsi:type="dcterms:W3CDTF">2021-06-01T13:30:07Z</dcterms:modified>
</cp:coreProperties>
</file>